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4"/>
  </bookViews>
  <sheets>
    <sheet name="1st round" sheetId="1" r:id="rId1"/>
    <sheet name="2nd round" sheetId="2" r:id="rId2"/>
    <sheet name="3rd round" sheetId="3" r:id="rId3"/>
    <sheet name="4th round" sheetId="4" r:id="rId4"/>
    <sheet name="5th round" sheetId="5" r:id="rId5"/>
    <sheet name="LSD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<sst xmlns="http://schemas.openxmlformats.org/spreadsheetml/2006/main" count="210" uniqueCount="36">
  <si>
    <t>A</t>
  </si>
  <si>
    <t>B</t>
  </si>
  <si>
    <t>C</t>
  </si>
  <si>
    <t>CZE 1</t>
  </si>
  <si>
    <t>OBERSTDORF 1</t>
  </si>
  <si>
    <t>CZE 2</t>
  </si>
  <si>
    <t>HUN 1</t>
  </si>
  <si>
    <t>POL</t>
  </si>
  <si>
    <t>OBERSTDORF 2</t>
  </si>
  <si>
    <t>RANKING</t>
  </si>
  <si>
    <t>GROUP</t>
  </si>
  <si>
    <t>TEAM</t>
  </si>
  <si>
    <t>POINTS</t>
  </si>
  <si>
    <t>ENDS</t>
  </si>
  <si>
    <t>STONES</t>
  </si>
  <si>
    <t>GAMES</t>
  </si>
  <si>
    <t>ROUND 1</t>
  </si>
  <si>
    <t>Olympic Hopes 2017</t>
  </si>
  <si>
    <t>(10th - 12th March 2017, Prague)</t>
  </si>
  <si>
    <t>ADAMANT 2</t>
  </si>
  <si>
    <t>JIČÍN</t>
  </si>
  <si>
    <t>ADAMANT 1</t>
  </si>
  <si>
    <t>TŘEŠŇOVKA</t>
  </si>
  <si>
    <t xml:space="preserve">CK OLIMPIJA </t>
  </si>
  <si>
    <t>FIJAN</t>
  </si>
  <si>
    <t>LSD</t>
  </si>
  <si>
    <t>AVG LSD</t>
  </si>
  <si>
    <t>ROUND 2</t>
  </si>
  <si>
    <t>ROUND 3</t>
  </si>
  <si>
    <t>Avg 1st</t>
  </si>
  <si>
    <t>Avg 2nd</t>
  </si>
  <si>
    <t>Avg 3rd</t>
  </si>
  <si>
    <t>Avg 4th</t>
  </si>
  <si>
    <t>Avg 5th</t>
  </si>
  <si>
    <t>ROUND 4</t>
  </si>
  <si>
    <t>ROUND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</si>
</sst>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2"/>
    </font>
    <font>
      <b/>
      <sz val="28"/>
      <name val="Arial CE"/>
      <family val="2"/>
    </font>
    <font>
      <b/>
      <sz val="11"/>
      <name val="Arial CE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16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6" fillId="16" borderId="10" xfId="0" applyNumberFormat="1" applyFont="1" applyFill="1" applyBorder="1" applyAlignment="1">
      <alignment horizontal="center"/>
    </xf>
    <xf numFmtId="164" fontId="26" fillId="14" borderId="10" xfId="0" applyNumberFormat="1" applyFont="1" applyFill="1" applyBorder="1" applyAlignment="1">
      <alignment horizontal="center"/>
    </xf>
    <xf numFmtId="164" fontId="26" fillId="19" borderId="10" xfId="0" applyNumberFormat="1" applyFont="1" applyFill="1" applyBorder="1" applyAlignment="1">
      <alignment horizontal="center"/>
    </xf>
    <xf numFmtId="164" fontId="3" fillId="16" borderId="10" xfId="0" applyNumberFormat="1" applyFont="1" applyFill="1" applyBorder="1" applyAlignment="1">
      <alignment horizontal="center" wrapText="1"/>
    </xf>
    <xf numFmtId="164" fontId="3" fillId="19" borderId="10" xfId="0" applyNumberFormat="1" applyFont="1" applyFill="1" applyBorder="1" applyAlignment="1">
      <alignment horizontal="center" wrapText="1"/>
    </xf>
    <xf numFmtId="164" fontId="3" fillId="14" borderId="10" xfId="0" applyNumberFormat="1" applyFont="1" applyFill="1" applyBorder="1" applyAlignment="1">
      <alignment horizontal="center" wrapText="1"/>
    </xf>
    <xf numFmtId="164" fontId="3" fillId="19" borderId="10" xfId="0" applyNumberFormat="1" applyFont="1" applyFill="1" applyBorder="1" applyAlignment="1">
      <alignment horizontal="center" wrapText="1"/>
    </xf>
    <xf numFmtId="164" fontId="3" fillId="16" borderId="10" xfId="0" applyNumberFormat="1" applyFont="1" applyFill="1" applyBorder="1" applyAlignment="1">
      <alignment horizontal="center" wrapText="1"/>
    </xf>
    <xf numFmtId="164" fontId="3" fillId="14" borderId="10" xfId="0" applyNumberFormat="1" applyFont="1" applyFill="1" applyBorder="1" applyAlignment="1">
      <alignment horizontal="center" wrapText="1"/>
    </xf>
    <xf numFmtId="164" fontId="3" fillId="19" borderId="10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164" fontId="3" fillId="19" borderId="11" xfId="0" applyNumberFormat="1" applyFont="1" applyFill="1" applyBorder="1" applyAlignment="1">
      <alignment horizontal="center" wrapText="1"/>
    </xf>
    <xf numFmtId="0" fontId="2" fillId="14" borderId="12" xfId="0" applyFont="1" applyFill="1" applyBorder="1" applyAlignment="1">
      <alignment horizontal="center" wrapText="1"/>
    </xf>
    <xf numFmtId="0" fontId="3" fillId="14" borderId="12" xfId="0" applyFont="1" applyFill="1" applyBorder="1" applyAlignment="1">
      <alignment horizontal="center" wrapText="1"/>
    </xf>
    <xf numFmtId="164" fontId="3" fillId="14" borderId="12" xfId="0" applyNumberFormat="1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 wrapText="1"/>
    </xf>
    <xf numFmtId="164" fontId="3" fillId="16" borderId="11" xfId="0" applyNumberFormat="1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164" fontId="3" fillId="19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19" borderId="10" xfId="0" applyFont="1" applyFill="1" applyBorder="1" applyAlignment="1">
      <alignment horizontal="center" wrapText="1"/>
    </xf>
    <xf numFmtId="0" fontId="42" fillId="14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2" fillId="16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123825</xdr:rowOff>
    </xdr:from>
    <xdr:to>
      <xdr:col>5</xdr:col>
      <xdr:colOff>590550</xdr:colOff>
      <xdr:row>4</xdr:row>
      <xdr:rowOff>161925</xdr:rowOff>
    </xdr:to>
    <xdr:pic>
      <xdr:nvPicPr>
        <xdr:cNvPr id="1" name="Obrázek 2" descr="Olympic_Hopes_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524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123825</xdr:rowOff>
    </xdr:from>
    <xdr:to>
      <xdr:col>5</xdr:col>
      <xdr:colOff>590550</xdr:colOff>
      <xdr:row>4</xdr:row>
      <xdr:rowOff>161925</xdr:rowOff>
    </xdr:to>
    <xdr:pic>
      <xdr:nvPicPr>
        <xdr:cNvPr id="1" name="Obrázek 1" descr="Olympic_Hopes_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524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123825</xdr:rowOff>
    </xdr:from>
    <xdr:to>
      <xdr:col>5</xdr:col>
      <xdr:colOff>590550</xdr:colOff>
      <xdr:row>4</xdr:row>
      <xdr:rowOff>161925</xdr:rowOff>
    </xdr:to>
    <xdr:pic>
      <xdr:nvPicPr>
        <xdr:cNvPr id="1" name="Obrázek 1" descr="Olympic_Hopes_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524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123825</xdr:rowOff>
    </xdr:from>
    <xdr:to>
      <xdr:col>5</xdr:col>
      <xdr:colOff>590550</xdr:colOff>
      <xdr:row>4</xdr:row>
      <xdr:rowOff>161925</xdr:rowOff>
    </xdr:to>
    <xdr:pic>
      <xdr:nvPicPr>
        <xdr:cNvPr id="1" name="Obrázek 1" descr="Olympic_Hopes_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524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</xdr:row>
      <xdr:rowOff>123825</xdr:rowOff>
    </xdr:from>
    <xdr:to>
      <xdr:col>5</xdr:col>
      <xdr:colOff>590550</xdr:colOff>
      <xdr:row>4</xdr:row>
      <xdr:rowOff>161925</xdr:rowOff>
    </xdr:to>
    <xdr:pic>
      <xdr:nvPicPr>
        <xdr:cNvPr id="1" name="Obrázek 1" descr="Olympic_Hopes_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524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D38" sqref="D38"/>
    </sheetView>
  </sheetViews>
  <sheetFormatPr defaultColWidth="9.140625" defaultRowHeight="15"/>
  <cols>
    <col min="2" max="2" width="17.8515625" style="0" customWidth="1"/>
    <col min="3" max="3" width="9.140625" style="0" customWidth="1"/>
    <col min="7" max="7" width="9.140625" style="0" customWidth="1"/>
  </cols>
  <sheetData>
    <row r="1" spans="2:9" ht="35.25">
      <c r="B1" s="43" t="s">
        <v>17</v>
      </c>
      <c r="C1" s="43"/>
      <c r="D1" s="43"/>
      <c r="E1" s="43"/>
      <c r="F1" s="43"/>
      <c r="G1" s="43"/>
      <c r="H1" s="43"/>
      <c r="I1" s="43"/>
    </row>
    <row r="2" spans="4:9" ht="14.25">
      <c r="D2" s="11" t="s">
        <v>18</v>
      </c>
      <c r="E2" s="11"/>
      <c r="F2" s="11"/>
      <c r="G2" s="11"/>
      <c r="H2" s="11"/>
      <c r="I2" s="11"/>
    </row>
    <row r="7" spans="1:2" ht="14.25">
      <c r="A7" t="s">
        <v>9</v>
      </c>
      <c r="B7" t="s">
        <v>16</v>
      </c>
    </row>
    <row r="9" spans="1:8" ht="14.25">
      <c r="A9" s="13" t="s">
        <v>10</v>
      </c>
      <c r="B9" s="13" t="s">
        <v>11</v>
      </c>
      <c r="C9" s="13" t="s">
        <v>15</v>
      </c>
      <c r="D9" s="12" t="s">
        <v>12</v>
      </c>
      <c r="E9" s="12" t="s">
        <v>13</v>
      </c>
      <c r="F9" s="21" t="s">
        <v>14</v>
      </c>
      <c r="G9" s="20" t="s">
        <v>26</v>
      </c>
      <c r="H9" s="20" t="s">
        <v>9</v>
      </c>
    </row>
    <row r="10" spans="1:8" ht="14.25">
      <c r="A10" s="1" t="s">
        <v>0</v>
      </c>
      <c r="B10" s="4" t="s">
        <v>6</v>
      </c>
      <c r="C10" s="4">
        <v>1</v>
      </c>
      <c r="D10" s="15">
        <v>2</v>
      </c>
      <c r="E10" s="14">
        <v>6</v>
      </c>
      <c r="F10" s="15">
        <v>11</v>
      </c>
      <c r="G10" s="22">
        <f>VLOOKUP(B10,LSD!$B$3:$M$14,12,0)</f>
        <v>13.600000000000001</v>
      </c>
      <c r="H10" s="18">
        <v>1</v>
      </c>
    </row>
    <row r="11" spans="1:8" ht="14.25">
      <c r="A11" s="1" t="s">
        <v>0</v>
      </c>
      <c r="B11" s="8" t="s">
        <v>20</v>
      </c>
      <c r="C11" s="8">
        <v>1</v>
      </c>
      <c r="D11" s="15">
        <v>2</v>
      </c>
      <c r="E11" s="8">
        <v>5</v>
      </c>
      <c r="F11" s="15">
        <v>10</v>
      </c>
      <c r="G11" s="22">
        <f>VLOOKUP(B11,LSD!$B$3:$M$14,12,0)</f>
        <v>96.79999999999998</v>
      </c>
      <c r="H11" s="4">
        <v>2</v>
      </c>
    </row>
    <row r="12" spans="1:8" ht="14.25">
      <c r="A12" s="1" t="s">
        <v>0</v>
      </c>
      <c r="B12" s="8" t="s">
        <v>19</v>
      </c>
      <c r="C12" s="8">
        <v>1</v>
      </c>
      <c r="D12" s="15">
        <v>0</v>
      </c>
      <c r="E12" s="4">
        <v>1</v>
      </c>
      <c r="F12" s="15">
        <v>3</v>
      </c>
      <c r="G12" s="22">
        <f>VLOOKUP(B12,LSD!$B$3:$M$14,12,0)</f>
        <v>61</v>
      </c>
      <c r="H12" s="4">
        <v>3</v>
      </c>
    </row>
    <row r="13" spans="1:8" ht="14.25">
      <c r="A13" s="1" t="s">
        <v>0</v>
      </c>
      <c r="B13" s="4" t="s">
        <v>8</v>
      </c>
      <c r="C13" s="4">
        <v>1</v>
      </c>
      <c r="D13" s="15">
        <v>0</v>
      </c>
      <c r="E13" s="4">
        <v>0</v>
      </c>
      <c r="F13" s="15">
        <v>0</v>
      </c>
      <c r="G13" s="22">
        <f>VLOOKUP(B13,LSD!$B$3:$M$14,12,0)</f>
        <v>76.9</v>
      </c>
      <c r="H13" s="8">
        <v>4</v>
      </c>
    </row>
    <row r="14" spans="1:8" ht="14.25">
      <c r="A14" s="2" t="s">
        <v>1</v>
      </c>
      <c r="B14" s="5" t="s">
        <v>7</v>
      </c>
      <c r="C14" s="5">
        <v>1</v>
      </c>
      <c r="D14" s="16">
        <v>2</v>
      </c>
      <c r="E14" s="16">
        <v>3</v>
      </c>
      <c r="F14" s="16">
        <v>7</v>
      </c>
      <c r="G14" s="23">
        <f>VLOOKUP(B14,LSD!$B$3:$M$14,12,0)</f>
        <v>5.699999999999989</v>
      </c>
      <c r="H14" s="16">
        <v>1</v>
      </c>
    </row>
    <row r="15" spans="1:8" ht="14.25">
      <c r="A15" s="2" t="s">
        <v>1</v>
      </c>
      <c r="B15" s="9" t="s">
        <v>22</v>
      </c>
      <c r="C15" s="9">
        <v>1</v>
      </c>
      <c r="D15" s="16">
        <v>1</v>
      </c>
      <c r="E15" s="16">
        <v>4</v>
      </c>
      <c r="F15" s="16">
        <v>6</v>
      </c>
      <c r="G15" s="23">
        <f>VLOOKUP(B15,LSD!$B$3:$M$14,12,0)</f>
        <v>40.900000000000006</v>
      </c>
      <c r="H15" s="16">
        <v>2</v>
      </c>
    </row>
    <row r="16" spans="1:8" ht="14.25">
      <c r="A16" s="2" t="s">
        <v>1</v>
      </c>
      <c r="B16" s="9" t="s">
        <v>21</v>
      </c>
      <c r="C16" s="9">
        <v>1</v>
      </c>
      <c r="D16" s="16">
        <v>1</v>
      </c>
      <c r="E16" s="16">
        <v>2</v>
      </c>
      <c r="F16" s="16">
        <v>6</v>
      </c>
      <c r="G16" s="23">
        <f>VLOOKUP(B16,LSD!$B$3:$M$14,12,0)</f>
        <v>33.5</v>
      </c>
      <c r="H16" s="16">
        <v>3</v>
      </c>
    </row>
    <row r="17" spans="1:8" ht="14.25">
      <c r="A17" s="2" t="s">
        <v>1</v>
      </c>
      <c r="B17" s="5" t="s">
        <v>5</v>
      </c>
      <c r="C17" s="5">
        <v>1</v>
      </c>
      <c r="D17" s="16">
        <v>0</v>
      </c>
      <c r="E17" s="16">
        <v>3</v>
      </c>
      <c r="F17" s="16">
        <v>3</v>
      </c>
      <c r="G17" s="23">
        <f>VLOOKUP(B17,LSD!$B$3:$M$14,12,0)</f>
        <v>29.4</v>
      </c>
      <c r="H17" s="16">
        <v>4</v>
      </c>
    </row>
    <row r="18" spans="1:8" ht="14.25">
      <c r="A18" s="3" t="s">
        <v>2</v>
      </c>
      <c r="B18" s="7" t="s">
        <v>4</v>
      </c>
      <c r="C18" s="7">
        <v>1</v>
      </c>
      <c r="D18" s="17">
        <v>2</v>
      </c>
      <c r="E18" s="17">
        <v>5</v>
      </c>
      <c r="F18" s="17">
        <v>11</v>
      </c>
      <c r="G18" s="24">
        <f>VLOOKUP(B18,LSD!$B$3:$M$14,12,0)</f>
        <v>48.7</v>
      </c>
      <c r="H18" s="17">
        <v>1</v>
      </c>
    </row>
    <row r="19" spans="1:8" ht="14.25">
      <c r="A19" s="3" t="s">
        <v>2</v>
      </c>
      <c r="B19" s="7" t="s">
        <v>23</v>
      </c>
      <c r="C19" s="7">
        <v>1</v>
      </c>
      <c r="D19" s="17">
        <v>1</v>
      </c>
      <c r="E19" s="17">
        <v>3</v>
      </c>
      <c r="F19" s="17">
        <v>4</v>
      </c>
      <c r="G19" s="24">
        <f>VLOOKUP(B19,LSD!$B$3:$M$14,12,0)</f>
        <v>35.5</v>
      </c>
      <c r="H19" s="17">
        <v>2</v>
      </c>
    </row>
    <row r="20" spans="1:8" ht="14.25">
      <c r="A20" s="3" t="s">
        <v>2</v>
      </c>
      <c r="B20" s="10" t="s">
        <v>24</v>
      </c>
      <c r="C20" s="10">
        <v>1</v>
      </c>
      <c r="D20" s="17">
        <v>1</v>
      </c>
      <c r="E20" s="17">
        <v>3</v>
      </c>
      <c r="F20" s="17">
        <v>4</v>
      </c>
      <c r="G20" s="24">
        <f>VLOOKUP(B20,LSD!$B$3:$M$14,12,0)</f>
        <v>122.1</v>
      </c>
      <c r="H20" s="17">
        <v>3</v>
      </c>
    </row>
    <row r="21" spans="1:8" ht="14.25">
      <c r="A21" s="3" t="s">
        <v>2</v>
      </c>
      <c r="B21" s="6" t="s">
        <v>3</v>
      </c>
      <c r="C21" s="6">
        <v>1</v>
      </c>
      <c r="D21" s="17">
        <v>0</v>
      </c>
      <c r="E21" s="17">
        <v>1</v>
      </c>
      <c r="F21" s="17">
        <v>1</v>
      </c>
      <c r="G21" s="24">
        <f>VLOOKUP(B21,LSD!$B$3:$M$14,12,0)</f>
        <v>4.4</v>
      </c>
      <c r="H21" s="17">
        <v>4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" shapeId="254644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D45" sqref="D45"/>
    </sheetView>
  </sheetViews>
  <sheetFormatPr defaultColWidth="9.140625" defaultRowHeight="15"/>
  <cols>
    <col min="2" max="2" width="17.8515625" style="0" customWidth="1"/>
    <col min="3" max="3" width="9.140625" style="0" customWidth="1"/>
    <col min="7" max="7" width="9.140625" style="0" customWidth="1"/>
  </cols>
  <sheetData>
    <row r="1" spans="2:8" ht="35.25">
      <c r="B1" s="43" t="s">
        <v>17</v>
      </c>
      <c r="C1" s="43"/>
      <c r="D1" s="43"/>
      <c r="E1" s="43"/>
      <c r="F1" s="43"/>
      <c r="G1" s="43"/>
      <c r="H1" s="43"/>
    </row>
    <row r="2" spans="4:8" ht="14.25">
      <c r="D2" s="11" t="s">
        <v>18</v>
      </c>
      <c r="E2" s="11"/>
      <c r="F2" s="11"/>
      <c r="G2" s="11"/>
      <c r="H2" s="11"/>
    </row>
    <row r="7" spans="1:2" ht="14.25">
      <c r="A7" t="s">
        <v>9</v>
      </c>
      <c r="B7" t="s">
        <v>27</v>
      </c>
    </row>
    <row r="9" spans="1:8" ht="14.25">
      <c r="A9" s="13" t="s">
        <v>10</v>
      </c>
      <c r="B9" s="13" t="s">
        <v>11</v>
      </c>
      <c r="C9" s="13" t="s">
        <v>15</v>
      </c>
      <c r="D9" s="12" t="s">
        <v>12</v>
      </c>
      <c r="E9" s="12" t="s">
        <v>13</v>
      </c>
      <c r="F9" s="21" t="s">
        <v>14</v>
      </c>
      <c r="G9" s="20" t="s">
        <v>26</v>
      </c>
      <c r="H9" s="20" t="s">
        <v>9</v>
      </c>
    </row>
    <row r="10" spans="1:8" ht="14.25">
      <c r="A10" s="1" t="s">
        <v>0</v>
      </c>
      <c r="B10" s="4" t="s">
        <v>6</v>
      </c>
      <c r="C10" s="4">
        <v>2</v>
      </c>
      <c r="D10" s="4">
        <v>4</v>
      </c>
      <c r="E10" s="4">
        <v>9</v>
      </c>
      <c r="F10" s="4">
        <v>18</v>
      </c>
      <c r="G10" s="25">
        <f>VLOOKUP(B10,LSD!$B$3:$N$14,13,0)</f>
        <v>19.933333333333334</v>
      </c>
      <c r="H10" s="4">
        <v>1</v>
      </c>
    </row>
    <row r="11" spans="1:8" ht="14.25">
      <c r="A11" s="3" t="s">
        <v>2</v>
      </c>
      <c r="B11" s="7" t="s">
        <v>4</v>
      </c>
      <c r="C11" s="7">
        <v>2</v>
      </c>
      <c r="D11" s="7">
        <v>4</v>
      </c>
      <c r="E11" s="7">
        <v>9</v>
      </c>
      <c r="F11" s="7">
        <v>15</v>
      </c>
      <c r="G11" s="26">
        <f>VLOOKUP(B11,LSD!$B$3:$N$14,13,0)</f>
        <v>40.46666666666667</v>
      </c>
      <c r="H11" s="7">
        <v>2</v>
      </c>
    </row>
    <row r="12" spans="1:8" ht="14.25">
      <c r="A12" s="2" t="s">
        <v>1</v>
      </c>
      <c r="B12" s="9" t="s">
        <v>22</v>
      </c>
      <c r="C12" s="9">
        <v>2</v>
      </c>
      <c r="D12" s="9">
        <v>3</v>
      </c>
      <c r="E12" s="9">
        <v>8</v>
      </c>
      <c r="F12" s="9">
        <v>13</v>
      </c>
      <c r="G12" s="27">
        <f>VLOOKUP(B12,LSD!$B$3:$N$14,13,0)</f>
        <v>80.16666666666666</v>
      </c>
      <c r="H12" s="9">
        <v>3</v>
      </c>
    </row>
    <row r="13" spans="1:8" ht="14.25">
      <c r="A13" s="2" t="s">
        <v>1</v>
      </c>
      <c r="B13" s="9" t="s">
        <v>21</v>
      </c>
      <c r="C13" s="9">
        <v>2</v>
      </c>
      <c r="D13" s="9">
        <v>3</v>
      </c>
      <c r="E13" s="9">
        <v>6</v>
      </c>
      <c r="F13" s="9">
        <v>12</v>
      </c>
      <c r="G13" s="27">
        <f>VLOOKUP(B13,LSD!$B$3:$N$14,13,0)</f>
        <v>30.833333333333325</v>
      </c>
      <c r="H13" s="9">
        <v>4</v>
      </c>
    </row>
    <row r="14" spans="1:8" ht="14.25">
      <c r="A14" s="3" t="s">
        <v>2</v>
      </c>
      <c r="B14" s="10" t="s">
        <v>24</v>
      </c>
      <c r="C14" s="10">
        <v>2</v>
      </c>
      <c r="D14" s="10">
        <v>3</v>
      </c>
      <c r="E14" s="10">
        <v>6</v>
      </c>
      <c r="F14" s="10">
        <v>10</v>
      </c>
      <c r="G14" s="28">
        <f>VLOOKUP(B14,LSD!$B$3:$N$14,13,0)</f>
        <v>164.29999999999998</v>
      </c>
      <c r="H14" s="10">
        <v>5</v>
      </c>
    </row>
    <row r="15" spans="1:8" ht="14.25">
      <c r="A15" s="1" t="s">
        <v>0</v>
      </c>
      <c r="B15" s="8" t="s">
        <v>20</v>
      </c>
      <c r="C15" s="8">
        <v>2</v>
      </c>
      <c r="D15" s="8">
        <v>2</v>
      </c>
      <c r="E15" s="8">
        <v>8</v>
      </c>
      <c r="F15" s="8">
        <v>14</v>
      </c>
      <c r="G15" s="29">
        <f>VLOOKUP(B15,LSD!$B$3:$N$14,13,0)</f>
        <v>86</v>
      </c>
      <c r="H15" s="8">
        <v>6</v>
      </c>
    </row>
    <row r="16" spans="1:8" ht="14.25">
      <c r="A16" s="2" t="s">
        <v>1</v>
      </c>
      <c r="B16" s="5" t="s">
        <v>7</v>
      </c>
      <c r="C16" s="5">
        <v>2</v>
      </c>
      <c r="D16" s="5">
        <v>2</v>
      </c>
      <c r="E16" s="5">
        <v>5</v>
      </c>
      <c r="F16" s="5">
        <v>13</v>
      </c>
      <c r="G16" s="30">
        <f>VLOOKUP(B16,LSD!$B$3:$N$14,13,0)</f>
        <v>94.8</v>
      </c>
      <c r="H16" s="5">
        <v>7</v>
      </c>
    </row>
    <row r="17" spans="1:8" ht="14.25">
      <c r="A17" s="1" t="s">
        <v>0</v>
      </c>
      <c r="B17" s="4" t="s">
        <v>8</v>
      </c>
      <c r="C17" s="4">
        <v>2</v>
      </c>
      <c r="D17" s="4">
        <v>2</v>
      </c>
      <c r="E17" s="4">
        <v>4</v>
      </c>
      <c r="F17" s="4">
        <v>10</v>
      </c>
      <c r="G17" s="25">
        <f>VLOOKUP(B17,LSD!$B$3:$N$14,13,0)</f>
        <v>128.23333333333335</v>
      </c>
      <c r="H17" s="4">
        <v>8</v>
      </c>
    </row>
    <row r="18" spans="1:8" ht="14.25">
      <c r="A18" s="3" t="s">
        <v>2</v>
      </c>
      <c r="B18" s="7" t="s">
        <v>23</v>
      </c>
      <c r="C18" s="7">
        <v>2</v>
      </c>
      <c r="D18" s="7">
        <v>1</v>
      </c>
      <c r="E18" s="7">
        <v>5</v>
      </c>
      <c r="F18" s="7">
        <v>7</v>
      </c>
      <c r="G18" s="26">
        <f>VLOOKUP(B18,LSD!$B$3:$N$14,13,0)</f>
        <v>98.86666666666667</v>
      </c>
      <c r="H18" s="7">
        <v>9</v>
      </c>
    </row>
    <row r="19" spans="1:8" ht="14.25">
      <c r="A19" s="2" t="s">
        <v>1</v>
      </c>
      <c r="B19" s="5" t="s">
        <v>5</v>
      </c>
      <c r="C19" s="5">
        <v>2</v>
      </c>
      <c r="D19" s="5">
        <v>0</v>
      </c>
      <c r="E19" s="5">
        <v>5</v>
      </c>
      <c r="F19" s="5">
        <v>8</v>
      </c>
      <c r="G19" s="30">
        <f>VLOOKUP(B19,LSD!$B$3:$N$14,13,0)</f>
        <v>64.1</v>
      </c>
      <c r="H19" s="5">
        <v>10</v>
      </c>
    </row>
    <row r="20" spans="1:8" ht="14.25">
      <c r="A20" s="3" t="s">
        <v>2</v>
      </c>
      <c r="B20" s="6" t="s">
        <v>3</v>
      </c>
      <c r="C20" s="6">
        <v>2</v>
      </c>
      <c r="D20" s="6">
        <v>0</v>
      </c>
      <c r="E20" s="6">
        <v>4</v>
      </c>
      <c r="F20" s="6">
        <v>6</v>
      </c>
      <c r="G20" s="31">
        <f>VLOOKUP(B20,LSD!$B$3:$N$14,13,0)</f>
        <v>65.63333333333334</v>
      </c>
      <c r="H20" s="6">
        <v>11</v>
      </c>
    </row>
    <row r="21" spans="1:8" ht="14.25">
      <c r="A21" s="1" t="s">
        <v>0</v>
      </c>
      <c r="B21" s="8" t="s">
        <v>19</v>
      </c>
      <c r="C21" s="8">
        <v>2</v>
      </c>
      <c r="D21" s="8">
        <v>0</v>
      </c>
      <c r="E21" s="8">
        <v>2</v>
      </c>
      <c r="F21" s="8">
        <v>4</v>
      </c>
      <c r="G21" s="29">
        <f>VLOOKUP(B21,LSD!$B$3:$N$14,13,0)</f>
        <v>117.3</v>
      </c>
      <c r="H21" s="8">
        <v>12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" shapeId="254644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8" sqref="B18:B19"/>
    </sheetView>
  </sheetViews>
  <sheetFormatPr defaultColWidth="9.140625" defaultRowHeight="15"/>
  <cols>
    <col min="2" max="2" width="17.8515625" style="0" customWidth="1"/>
    <col min="3" max="3" width="9.140625" style="0" customWidth="1"/>
    <col min="7" max="7" width="9.140625" style="0" customWidth="1"/>
  </cols>
  <sheetData>
    <row r="1" spans="2:8" ht="35.25">
      <c r="B1" s="43" t="s">
        <v>17</v>
      </c>
      <c r="C1" s="43"/>
      <c r="D1" s="43"/>
      <c r="E1" s="43"/>
      <c r="F1" s="43"/>
      <c r="G1" s="43"/>
      <c r="H1" s="43"/>
    </row>
    <row r="2" spans="4:8" ht="14.25">
      <c r="D2" s="11" t="s">
        <v>18</v>
      </c>
      <c r="E2" s="11"/>
      <c r="F2" s="11"/>
      <c r="G2" s="11"/>
      <c r="H2" s="11"/>
    </row>
    <row r="7" spans="1:2" ht="14.25">
      <c r="A7" t="s">
        <v>9</v>
      </c>
      <c r="B7" t="s">
        <v>28</v>
      </c>
    </row>
    <row r="9" spans="1:8" ht="14.25">
      <c r="A9" s="13" t="s">
        <v>10</v>
      </c>
      <c r="B9" s="13" t="s">
        <v>11</v>
      </c>
      <c r="C9" s="13" t="s">
        <v>15</v>
      </c>
      <c r="D9" s="12" t="s">
        <v>12</v>
      </c>
      <c r="E9" s="12" t="s">
        <v>13</v>
      </c>
      <c r="F9" s="21" t="s">
        <v>14</v>
      </c>
      <c r="G9" s="20" t="s">
        <v>26</v>
      </c>
      <c r="H9" s="20" t="s">
        <v>9</v>
      </c>
    </row>
    <row r="10" spans="1:8" ht="14.25">
      <c r="A10" s="1" t="s">
        <v>0</v>
      </c>
      <c r="B10" s="4" t="s">
        <v>6</v>
      </c>
      <c r="C10" s="4">
        <v>3</v>
      </c>
      <c r="D10" s="4">
        <v>6</v>
      </c>
      <c r="E10" s="4">
        <v>11</v>
      </c>
      <c r="F10" s="4">
        <v>23</v>
      </c>
      <c r="G10" s="25">
        <f>VLOOKUP(B10,LSD!$B$3:$O$14,14,0)</f>
        <v>33.3</v>
      </c>
      <c r="H10" s="4">
        <v>1</v>
      </c>
    </row>
    <row r="11" spans="1:8" ht="14.25">
      <c r="A11" s="2" t="s">
        <v>1</v>
      </c>
      <c r="B11" s="9" t="s">
        <v>21</v>
      </c>
      <c r="C11" s="9">
        <v>3</v>
      </c>
      <c r="D11" s="9">
        <v>5</v>
      </c>
      <c r="E11" s="9">
        <v>9</v>
      </c>
      <c r="F11" s="9">
        <v>18</v>
      </c>
      <c r="G11" s="27">
        <f>VLOOKUP(B11,LSD!$B$3:$O$14,14,0)</f>
        <v>50.64</v>
      </c>
      <c r="H11" s="9">
        <v>2</v>
      </c>
    </row>
    <row r="12" spans="1:8" ht="14.25">
      <c r="A12" s="3" t="s">
        <v>2</v>
      </c>
      <c r="B12" s="7" t="s">
        <v>4</v>
      </c>
      <c r="C12" s="7">
        <v>3</v>
      </c>
      <c r="D12" s="7">
        <v>4</v>
      </c>
      <c r="E12" s="7">
        <v>12</v>
      </c>
      <c r="F12" s="7">
        <v>19</v>
      </c>
      <c r="G12" s="26">
        <f>VLOOKUP(B12,LSD!$B$3:$O$14,14,0)</f>
        <v>74.88000000000002</v>
      </c>
      <c r="H12" s="7">
        <v>3</v>
      </c>
    </row>
    <row r="13" spans="1:8" ht="15" thickBot="1">
      <c r="A13" s="35" t="s">
        <v>1</v>
      </c>
      <c r="B13" s="36" t="s">
        <v>22</v>
      </c>
      <c r="C13" s="36">
        <v>3</v>
      </c>
      <c r="D13" s="36">
        <v>4</v>
      </c>
      <c r="E13" s="36">
        <v>10</v>
      </c>
      <c r="F13" s="36">
        <v>17</v>
      </c>
      <c r="G13" s="37">
        <f>VLOOKUP(B13,LSD!$B$3:$O$14,14,0)</f>
        <v>92.66</v>
      </c>
      <c r="H13" s="36">
        <v>4</v>
      </c>
    </row>
    <row r="14" spans="1:8" ht="14.25">
      <c r="A14" s="32" t="s">
        <v>2</v>
      </c>
      <c r="B14" s="33" t="s">
        <v>24</v>
      </c>
      <c r="C14" s="33">
        <v>3</v>
      </c>
      <c r="D14" s="33">
        <v>4</v>
      </c>
      <c r="E14" s="33">
        <v>10</v>
      </c>
      <c r="F14" s="33">
        <v>14</v>
      </c>
      <c r="G14" s="34">
        <f>VLOOKUP(B14,LSD!$B$3:$O$14,14,0)</f>
        <v>172.73999999999998</v>
      </c>
      <c r="H14" s="33">
        <v>5</v>
      </c>
    </row>
    <row r="15" spans="1:8" ht="14.25">
      <c r="A15" s="2" t="s">
        <v>1</v>
      </c>
      <c r="B15" s="5" t="s">
        <v>7</v>
      </c>
      <c r="C15" s="5">
        <v>3</v>
      </c>
      <c r="D15" s="5">
        <v>4</v>
      </c>
      <c r="E15" s="5">
        <v>8</v>
      </c>
      <c r="F15" s="5">
        <v>17</v>
      </c>
      <c r="G15" s="30">
        <f>VLOOKUP(B15,LSD!$B$3:$O$14,14,0)</f>
        <v>131.04000000000002</v>
      </c>
      <c r="H15" s="5">
        <v>6</v>
      </c>
    </row>
    <row r="16" spans="1:8" ht="14.25">
      <c r="A16" s="1" t="s">
        <v>0</v>
      </c>
      <c r="B16" s="8" t="s">
        <v>20</v>
      </c>
      <c r="C16" s="8">
        <v>3</v>
      </c>
      <c r="D16" s="8">
        <v>2</v>
      </c>
      <c r="E16" s="8">
        <v>11</v>
      </c>
      <c r="F16" s="8">
        <v>19</v>
      </c>
      <c r="G16" s="29">
        <f>VLOOKUP(B16,LSD!$B$3:$O$14,14,0)</f>
        <v>125.75999999999999</v>
      </c>
      <c r="H16" s="8">
        <v>7</v>
      </c>
    </row>
    <row r="17" spans="1:8" ht="14.25">
      <c r="A17" s="2" t="s">
        <v>1</v>
      </c>
      <c r="B17" s="5" t="s">
        <v>5</v>
      </c>
      <c r="C17" s="5">
        <v>3</v>
      </c>
      <c r="D17" s="5">
        <v>2</v>
      </c>
      <c r="E17" s="5">
        <v>8</v>
      </c>
      <c r="F17" s="5">
        <v>12</v>
      </c>
      <c r="G17" s="30">
        <f>VLOOKUP(B17,LSD!$B$3:$O$14,14,0)</f>
        <v>87.66000000000001</v>
      </c>
      <c r="H17" s="5">
        <v>8</v>
      </c>
    </row>
    <row r="18" spans="1:8" ht="14.25">
      <c r="A18" s="1" t="s">
        <v>0</v>
      </c>
      <c r="B18" s="4" t="s">
        <v>8</v>
      </c>
      <c r="C18" s="4">
        <v>3</v>
      </c>
      <c r="D18" s="4">
        <v>2</v>
      </c>
      <c r="E18" s="4">
        <v>7</v>
      </c>
      <c r="F18" s="4">
        <v>13</v>
      </c>
      <c r="G18" s="25">
        <f>VLOOKUP(B18,LSD!$B$3:$O$14,14,0)</f>
        <v>146.32</v>
      </c>
      <c r="H18" s="4">
        <v>9</v>
      </c>
    </row>
    <row r="19" spans="1:8" ht="14.25">
      <c r="A19" s="1" t="s">
        <v>0</v>
      </c>
      <c r="B19" s="8" t="s">
        <v>19</v>
      </c>
      <c r="C19" s="8">
        <v>3</v>
      </c>
      <c r="D19" s="8">
        <v>2</v>
      </c>
      <c r="E19" s="8">
        <v>6</v>
      </c>
      <c r="F19" s="8">
        <v>10</v>
      </c>
      <c r="G19" s="29">
        <f>VLOOKUP(B19,LSD!$B$3:$O$14,14,0)</f>
        <v>110.9</v>
      </c>
      <c r="H19" s="8">
        <v>10</v>
      </c>
    </row>
    <row r="20" spans="1:8" ht="14.25">
      <c r="A20" s="3" t="s">
        <v>2</v>
      </c>
      <c r="B20" s="7" t="s">
        <v>23</v>
      </c>
      <c r="C20" s="7">
        <v>3</v>
      </c>
      <c r="D20" s="7">
        <v>1</v>
      </c>
      <c r="E20" s="7">
        <v>7</v>
      </c>
      <c r="F20" s="7">
        <v>9</v>
      </c>
      <c r="G20" s="26">
        <f>VLOOKUP(B20,LSD!$B$3:$O$14,14,0)</f>
        <v>133.48</v>
      </c>
      <c r="H20" s="7">
        <v>11</v>
      </c>
    </row>
    <row r="21" spans="1:8" ht="14.25">
      <c r="A21" s="3" t="s">
        <v>2</v>
      </c>
      <c r="B21" s="6" t="s">
        <v>3</v>
      </c>
      <c r="C21" s="6">
        <v>3</v>
      </c>
      <c r="D21" s="6">
        <v>0</v>
      </c>
      <c r="E21" s="6">
        <v>6</v>
      </c>
      <c r="F21" s="6">
        <v>8</v>
      </c>
      <c r="G21" s="31">
        <f>VLOOKUP(B21,LSD!$B$3:$O$14,14,0)</f>
        <v>99.14000000000001</v>
      </c>
      <c r="H21" s="6">
        <v>12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" shapeId="254644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31" sqref="E31"/>
    </sheetView>
  </sheetViews>
  <sheetFormatPr defaultColWidth="9.140625" defaultRowHeight="15"/>
  <cols>
    <col min="2" max="2" width="17.8515625" style="0" customWidth="1"/>
    <col min="3" max="3" width="9.140625" style="0" customWidth="1"/>
    <col min="7" max="7" width="9.140625" style="0" customWidth="1"/>
  </cols>
  <sheetData>
    <row r="1" spans="2:8" ht="35.25">
      <c r="B1" s="43" t="s">
        <v>17</v>
      </c>
      <c r="C1" s="43"/>
      <c r="D1" s="43"/>
      <c r="E1" s="43"/>
      <c r="F1" s="43"/>
      <c r="G1" s="43"/>
      <c r="H1" s="43"/>
    </row>
    <row r="2" spans="4:8" ht="14.25">
      <c r="D2" s="11" t="s">
        <v>18</v>
      </c>
      <c r="E2" s="11"/>
      <c r="F2" s="11"/>
      <c r="G2" s="11"/>
      <c r="H2" s="11"/>
    </row>
    <row r="7" spans="1:2" ht="14.25">
      <c r="A7" t="s">
        <v>9</v>
      </c>
      <c r="B7" t="s">
        <v>34</v>
      </c>
    </row>
    <row r="9" spans="1:8" ht="14.25">
      <c r="A9" s="13" t="s">
        <v>10</v>
      </c>
      <c r="B9" s="13" t="s">
        <v>11</v>
      </c>
      <c r="C9" s="13" t="s">
        <v>15</v>
      </c>
      <c r="D9" s="12" t="s">
        <v>12</v>
      </c>
      <c r="E9" s="12" t="s">
        <v>13</v>
      </c>
      <c r="F9" s="21" t="s">
        <v>14</v>
      </c>
      <c r="G9" s="20" t="s">
        <v>26</v>
      </c>
      <c r="H9" s="20" t="s">
        <v>9</v>
      </c>
    </row>
    <row r="10" spans="1:8" ht="14.25">
      <c r="A10" s="2" t="s">
        <v>1</v>
      </c>
      <c r="B10" s="9" t="s">
        <v>21</v>
      </c>
      <c r="C10" s="9">
        <v>4</v>
      </c>
      <c r="D10" s="9">
        <v>7</v>
      </c>
      <c r="E10" s="9">
        <v>13</v>
      </c>
      <c r="F10" s="9">
        <v>24</v>
      </c>
      <c r="G10" s="27">
        <f>VLOOKUP(B10,LSD!$B$3:$P$14,15,0)</f>
        <v>46.47142857142857</v>
      </c>
      <c r="H10" s="9">
        <v>1</v>
      </c>
    </row>
    <row r="11" spans="1:8" ht="14.25">
      <c r="A11" s="3" t="s">
        <v>2</v>
      </c>
      <c r="B11" s="7" t="s">
        <v>4</v>
      </c>
      <c r="C11" s="7">
        <v>4</v>
      </c>
      <c r="D11" s="7">
        <v>6</v>
      </c>
      <c r="E11" s="7">
        <v>18</v>
      </c>
      <c r="F11" s="7">
        <v>29</v>
      </c>
      <c r="G11" s="26">
        <f>VLOOKUP(B11,LSD!$B$3:$P$14,15,0)</f>
        <v>71.07142857142858</v>
      </c>
      <c r="H11" s="7">
        <v>2</v>
      </c>
    </row>
    <row r="12" spans="1:8" ht="14.25">
      <c r="A12" s="1" t="s">
        <v>0</v>
      </c>
      <c r="B12" s="4" t="s">
        <v>6</v>
      </c>
      <c r="C12" s="4">
        <v>4</v>
      </c>
      <c r="D12" s="4">
        <v>6</v>
      </c>
      <c r="E12" s="4">
        <v>13</v>
      </c>
      <c r="F12" s="4">
        <v>27</v>
      </c>
      <c r="G12" s="25">
        <f>VLOOKUP(B12,LSD!$B$3:$P$14,15,0)</f>
        <v>65.62857142857142</v>
      </c>
      <c r="H12" s="4">
        <v>3</v>
      </c>
    </row>
    <row r="13" spans="1:8" ht="14.25">
      <c r="A13" s="2" t="s">
        <v>1</v>
      </c>
      <c r="B13" s="5" t="s">
        <v>7</v>
      </c>
      <c r="C13" s="5">
        <v>4</v>
      </c>
      <c r="D13" s="5">
        <v>6</v>
      </c>
      <c r="E13" s="5">
        <v>12</v>
      </c>
      <c r="F13" s="5">
        <v>26</v>
      </c>
      <c r="G13" s="30">
        <f>VLOOKUP(B13,LSD!$B$3:$P$14,15,0)</f>
        <v>146.57142857142858</v>
      </c>
      <c r="H13" s="5">
        <v>4</v>
      </c>
    </row>
    <row r="14" spans="1:8" ht="14.25">
      <c r="A14" s="38" t="s">
        <v>0</v>
      </c>
      <c r="B14" s="39" t="s">
        <v>20</v>
      </c>
      <c r="C14" s="39">
        <v>4</v>
      </c>
      <c r="D14" s="39">
        <v>4</v>
      </c>
      <c r="E14" s="39">
        <v>15</v>
      </c>
      <c r="F14" s="39">
        <v>28</v>
      </c>
      <c r="G14" s="40">
        <f>VLOOKUP(B14,LSD!$B$3:$P$14,15,0)</f>
        <v>128.2</v>
      </c>
      <c r="H14" s="39">
        <v>5</v>
      </c>
    </row>
    <row r="15" spans="1:8" ht="14.25">
      <c r="A15" s="3" t="s">
        <v>2</v>
      </c>
      <c r="B15" s="10" t="s">
        <v>24</v>
      </c>
      <c r="C15" s="10">
        <v>4</v>
      </c>
      <c r="D15" s="10">
        <v>4</v>
      </c>
      <c r="E15" s="10">
        <v>12</v>
      </c>
      <c r="F15" s="10">
        <v>16</v>
      </c>
      <c r="G15" s="28">
        <f>VLOOKUP(B15,LSD!$B$3:$P$14,15,0)</f>
        <v>167.4</v>
      </c>
      <c r="H15" s="10">
        <v>6</v>
      </c>
    </row>
    <row r="16" spans="1:8" ht="14.25">
      <c r="A16" s="1" t="s">
        <v>0</v>
      </c>
      <c r="B16" s="4" t="s">
        <v>8</v>
      </c>
      <c r="C16" s="4">
        <v>4</v>
      </c>
      <c r="D16" s="4">
        <v>4</v>
      </c>
      <c r="E16" s="4">
        <v>10</v>
      </c>
      <c r="F16" s="4">
        <v>20</v>
      </c>
      <c r="G16" s="25">
        <f>VLOOKUP(B16,LSD!$B$3:$P$14,15,0)</f>
        <v>145.50000000000003</v>
      </c>
      <c r="H16" s="4">
        <v>7</v>
      </c>
    </row>
    <row r="17" spans="1:8" ht="15" thickBot="1">
      <c r="A17" s="35" t="s">
        <v>1</v>
      </c>
      <c r="B17" s="36" t="s">
        <v>22</v>
      </c>
      <c r="C17" s="36">
        <v>4</v>
      </c>
      <c r="D17" s="36">
        <v>4</v>
      </c>
      <c r="E17" s="36">
        <v>10</v>
      </c>
      <c r="F17" s="36">
        <v>17</v>
      </c>
      <c r="G17" s="37">
        <f>VLOOKUP(B17,LSD!$B$3:$P$14,15,0)</f>
        <v>79.24285714285713</v>
      </c>
      <c r="H17" s="36">
        <v>8</v>
      </c>
    </row>
    <row r="18" spans="1:8" ht="14.25">
      <c r="A18" s="32" t="s">
        <v>2</v>
      </c>
      <c r="B18" s="41" t="s">
        <v>23</v>
      </c>
      <c r="C18" s="41">
        <v>4</v>
      </c>
      <c r="D18" s="41">
        <v>3</v>
      </c>
      <c r="E18" s="41">
        <v>12</v>
      </c>
      <c r="F18" s="41">
        <v>16</v>
      </c>
      <c r="G18" s="42">
        <f>VLOOKUP(B18,LSD!$B$3:$P$14,15,0)</f>
        <v>148.31428571428572</v>
      </c>
      <c r="H18" s="41">
        <v>9</v>
      </c>
    </row>
    <row r="19" spans="1:8" ht="14.25">
      <c r="A19" s="2" t="s">
        <v>1</v>
      </c>
      <c r="B19" s="5" t="s">
        <v>5</v>
      </c>
      <c r="C19" s="5">
        <v>4</v>
      </c>
      <c r="D19" s="5">
        <v>2</v>
      </c>
      <c r="E19" s="5">
        <v>10</v>
      </c>
      <c r="F19" s="5">
        <v>14</v>
      </c>
      <c r="G19" s="30">
        <f>VLOOKUP(B19,LSD!$B$3:$P$14,15,0)</f>
        <v>85.25714285714287</v>
      </c>
      <c r="H19" s="5">
        <v>10</v>
      </c>
    </row>
    <row r="20" spans="1:8" ht="14.25">
      <c r="A20" s="1" t="s">
        <v>0</v>
      </c>
      <c r="B20" s="8" t="s">
        <v>19</v>
      </c>
      <c r="C20" s="8">
        <v>4</v>
      </c>
      <c r="D20" s="8">
        <v>2</v>
      </c>
      <c r="E20" s="8">
        <v>7</v>
      </c>
      <c r="F20" s="8">
        <v>11</v>
      </c>
      <c r="G20" s="29">
        <f>VLOOKUP(B20,LSD!$B$3:$P$14,15,0)</f>
        <v>124.94285714285715</v>
      </c>
      <c r="H20" s="8">
        <v>11</v>
      </c>
    </row>
    <row r="21" spans="1:8" ht="14.25">
      <c r="A21" s="3" t="s">
        <v>2</v>
      </c>
      <c r="B21" s="6" t="s">
        <v>3</v>
      </c>
      <c r="C21" s="6">
        <v>4</v>
      </c>
      <c r="D21" s="6">
        <v>0</v>
      </c>
      <c r="E21" s="6">
        <v>9</v>
      </c>
      <c r="F21" s="6">
        <v>13</v>
      </c>
      <c r="G21" s="31">
        <f>VLOOKUP(B21,LSD!$B$3:$P$14,15,0)</f>
        <v>123.7857142857143</v>
      </c>
      <c r="H21" s="6">
        <v>12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" shapeId="254644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17.8515625" style="0" customWidth="1"/>
    <col min="3" max="3" width="9.140625" style="0" customWidth="1"/>
    <col min="7" max="7" width="9.140625" style="0" customWidth="1"/>
  </cols>
  <sheetData>
    <row r="1" spans="2:8" ht="35.25">
      <c r="B1" s="43" t="s">
        <v>17</v>
      </c>
      <c r="C1" s="43"/>
      <c r="D1" s="43"/>
      <c r="E1" s="43"/>
      <c r="F1" s="43"/>
      <c r="G1" s="43"/>
      <c r="H1" s="43"/>
    </row>
    <row r="2" spans="4:8" ht="14.25">
      <c r="D2" s="11" t="s">
        <v>18</v>
      </c>
      <c r="E2" s="11"/>
      <c r="F2" s="11"/>
      <c r="G2" s="11"/>
      <c r="H2" s="11"/>
    </row>
    <row r="7" spans="1:2" ht="14.25">
      <c r="A7" t="s">
        <v>9</v>
      </c>
      <c r="B7" t="s">
        <v>35</v>
      </c>
    </row>
    <row r="9" spans="1:8" ht="14.25">
      <c r="A9" s="13" t="s">
        <v>10</v>
      </c>
      <c r="B9" s="13" t="s">
        <v>11</v>
      </c>
      <c r="C9" s="13" t="s">
        <v>15</v>
      </c>
      <c r="D9" s="12" t="s">
        <v>12</v>
      </c>
      <c r="E9" s="12" t="s">
        <v>13</v>
      </c>
      <c r="F9" s="21" t="s">
        <v>14</v>
      </c>
      <c r="G9" s="20" t="s">
        <v>26</v>
      </c>
      <c r="H9" s="44" t="s">
        <v>9</v>
      </c>
    </row>
    <row r="10" spans="1:8" ht="14.25">
      <c r="A10" s="3" t="s">
        <v>2</v>
      </c>
      <c r="B10" s="7" t="s">
        <v>4</v>
      </c>
      <c r="C10" s="7">
        <v>5</v>
      </c>
      <c r="D10" s="7">
        <v>8</v>
      </c>
      <c r="E10" s="7">
        <v>22</v>
      </c>
      <c r="F10" s="7">
        <v>34</v>
      </c>
      <c r="G10" s="26">
        <f>VLOOKUP(B10,LSD!$B$3:$Q$14,16,0)</f>
        <v>67.52222222222224</v>
      </c>
      <c r="H10" s="45">
        <v>1</v>
      </c>
    </row>
    <row r="11" spans="1:8" ht="14.25">
      <c r="A11" s="2" t="s">
        <v>1</v>
      </c>
      <c r="B11" s="9" t="s">
        <v>21</v>
      </c>
      <c r="C11" s="9">
        <v>5</v>
      </c>
      <c r="D11" s="9">
        <v>7</v>
      </c>
      <c r="E11" s="9">
        <v>14</v>
      </c>
      <c r="F11" s="9">
        <v>27</v>
      </c>
      <c r="G11" s="27">
        <f>VLOOKUP(B11,LSD!$B$3:$Q$14,16,0)</f>
        <v>61.03333333333334</v>
      </c>
      <c r="H11" s="46">
        <v>2</v>
      </c>
    </row>
    <row r="12" ht="14.25">
      <c r="H12" s="47"/>
    </row>
    <row r="13" spans="1:8" ht="14.25">
      <c r="A13" s="1" t="s">
        <v>0</v>
      </c>
      <c r="B13" s="4" t="s">
        <v>6</v>
      </c>
      <c r="C13" s="4">
        <v>5</v>
      </c>
      <c r="D13" s="4">
        <v>8</v>
      </c>
      <c r="E13" s="4">
        <v>17</v>
      </c>
      <c r="F13" s="4">
        <v>36</v>
      </c>
      <c r="G13" s="25">
        <f>VLOOKUP(B13,LSD!$B$3:$Q$14,16,0)</f>
        <v>51.72222222222222</v>
      </c>
      <c r="H13" s="48">
        <v>3</v>
      </c>
    </row>
    <row r="14" spans="1:8" ht="14.25">
      <c r="A14" s="2" t="s">
        <v>1</v>
      </c>
      <c r="B14" s="5" t="s">
        <v>7</v>
      </c>
      <c r="C14" s="5">
        <v>5</v>
      </c>
      <c r="D14" s="5">
        <v>6</v>
      </c>
      <c r="E14" s="5">
        <v>13</v>
      </c>
      <c r="F14" s="5">
        <v>27</v>
      </c>
      <c r="G14" s="30">
        <f>VLOOKUP(B14,LSD!$B$3:$Q$14,16,0)</f>
        <v>145.64444444444447</v>
      </c>
      <c r="H14" s="46">
        <v>4</v>
      </c>
    </row>
    <row r="15" ht="14.25">
      <c r="H15" s="47"/>
    </row>
    <row r="16" spans="1:8" ht="14.25">
      <c r="A16" s="1" t="s">
        <v>0</v>
      </c>
      <c r="B16" s="8" t="s">
        <v>20</v>
      </c>
      <c r="C16" s="8">
        <v>4</v>
      </c>
      <c r="D16" s="8">
        <v>6</v>
      </c>
      <c r="E16" s="8">
        <v>18</v>
      </c>
      <c r="F16" s="8">
        <v>35</v>
      </c>
      <c r="G16" s="29">
        <f>VLOOKUP(B16,LSD!$B$3:$Q$14,16,0)</f>
        <v>122.28888888888888</v>
      </c>
      <c r="H16" s="48">
        <v>5</v>
      </c>
    </row>
    <row r="17" spans="1:8" ht="14.25">
      <c r="A17" s="3" t="s">
        <v>2</v>
      </c>
      <c r="B17" s="10" t="s">
        <v>24</v>
      </c>
      <c r="C17" s="10">
        <v>4</v>
      </c>
      <c r="D17" s="10">
        <v>4</v>
      </c>
      <c r="E17" s="10">
        <v>14</v>
      </c>
      <c r="F17" s="10">
        <v>18</v>
      </c>
      <c r="G17" s="28">
        <f>VLOOKUP(B17,LSD!$B$3:$Q$14,16,0)</f>
        <v>153.97777777777776</v>
      </c>
      <c r="H17" s="45">
        <v>6</v>
      </c>
    </row>
    <row r="18" ht="14.25">
      <c r="H18" s="47"/>
    </row>
    <row r="19" spans="1:8" ht="14.25">
      <c r="A19" s="1" t="s">
        <v>0</v>
      </c>
      <c r="B19" s="4" t="s">
        <v>8</v>
      </c>
      <c r="C19" s="4">
        <v>5</v>
      </c>
      <c r="D19" s="4">
        <v>6</v>
      </c>
      <c r="E19" s="4">
        <v>14</v>
      </c>
      <c r="F19" s="4">
        <v>27</v>
      </c>
      <c r="G19" s="25">
        <f>VLOOKUP(B19,LSD!$B$3:$Q$14,16,0)</f>
        <v>140.44444444444446</v>
      </c>
      <c r="H19" s="48">
        <v>7</v>
      </c>
    </row>
    <row r="20" spans="1:8" ht="14.25">
      <c r="A20" s="2" t="s">
        <v>1</v>
      </c>
      <c r="B20" s="9" t="s">
        <v>22</v>
      </c>
      <c r="C20" s="9">
        <v>5</v>
      </c>
      <c r="D20" s="9">
        <v>4</v>
      </c>
      <c r="E20" s="9">
        <v>12</v>
      </c>
      <c r="F20" s="9">
        <v>20</v>
      </c>
      <c r="G20" s="27">
        <f>VLOOKUP(B20,LSD!$B$3:$Q$14,16,0)</f>
        <v>83.1111111111111</v>
      </c>
      <c r="H20" s="46">
        <v>8</v>
      </c>
    </row>
    <row r="21" ht="14.25">
      <c r="H21" s="47"/>
    </row>
    <row r="22" spans="1:8" ht="14.25">
      <c r="A22" s="3" t="s">
        <v>2</v>
      </c>
      <c r="B22" s="7" t="s">
        <v>23</v>
      </c>
      <c r="C22" s="7">
        <v>4</v>
      </c>
      <c r="D22" s="7">
        <v>3</v>
      </c>
      <c r="E22" s="7">
        <v>12</v>
      </c>
      <c r="F22" s="7">
        <v>16</v>
      </c>
      <c r="G22" s="26">
        <f>VLOOKUP(B22,LSD!$B$3:$Q$14,16,0)</f>
        <v>148.31428571428572</v>
      </c>
      <c r="H22" s="45">
        <v>9</v>
      </c>
    </row>
    <row r="23" spans="1:8" ht="14.25">
      <c r="A23" s="2" t="s">
        <v>1</v>
      </c>
      <c r="B23" s="5" t="s">
        <v>5</v>
      </c>
      <c r="C23" s="5">
        <v>4</v>
      </c>
      <c r="D23" s="5">
        <v>2</v>
      </c>
      <c r="E23" s="5">
        <v>10</v>
      </c>
      <c r="F23" s="5">
        <v>14</v>
      </c>
      <c r="G23" s="30">
        <f>VLOOKUP(B23,LSD!$B$3:$Q$14,16,0)</f>
        <v>85.25714285714287</v>
      </c>
      <c r="H23" s="46">
        <v>10</v>
      </c>
    </row>
    <row r="24" spans="1:8" ht="14.25">
      <c r="A24" s="1" t="s">
        <v>0</v>
      </c>
      <c r="B24" s="8" t="s">
        <v>19</v>
      </c>
      <c r="C24" s="8">
        <v>4</v>
      </c>
      <c r="D24" s="8">
        <v>2</v>
      </c>
      <c r="E24" s="8">
        <v>7</v>
      </c>
      <c r="F24" s="8">
        <v>11</v>
      </c>
      <c r="G24" s="29">
        <f>VLOOKUP(B24,LSD!$B$3:$Q$14,16,0)</f>
        <v>124.94285714285715</v>
      </c>
      <c r="H24" s="48">
        <v>11</v>
      </c>
    </row>
    <row r="25" spans="1:8" ht="14.25">
      <c r="A25" s="3" t="s">
        <v>2</v>
      </c>
      <c r="B25" s="6" t="s">
        <v>3</v>
      </c>
      <c r="C25" s="6">
        <v>4</v>
      </c>
      <c r="D25" s="6">
        <v>0</v>
      </c>
      <c r="E25" s="6">
        <v>9</v>
      </c>
      <c r="F25" s="6">
        <v>13</v>
      </c>
      <c r="G25" s="31">
        <f>VLOOKUP(B25,LSD!$B$3:$Q$14,16,0)</f>
        <v>123.7857142857143</v>
      </c>
      <c r="H25" s="49">
        <v>12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" shapeId="2546447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9.00390625" style="0" customWidth="1"/>
    <col min="3" max="13" width="8.421875" style="0" customWidth="1"/>
  </cols>
  <sheetData>
    <row r="2" spans="1:17" ht="14.25">
      <c r="A2" t="s">
        <v>25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20" t="s">
        <v>29</v>
      </c>
      <c r="N2" s="20" t="s">
        <v>30</v>
      </c>
      <c r="O2" s="20" t="s">
        <v>31</v>
      </c>
      <c r="P2" s="20" t="s">
        <v>32</v>
      </c>
      <c r="Q2" s="20" t="s">
        <v>33</v>
      </c>
    </row>
    <row r="3" spans="1:17" ht="14.25">
      <c r="A3" s="1" t="s">
        <v>0</v>
      </c>
      <c r="B3" s="4" t="s">
        <v>6</v>
      </c>
      <c r="C3" s="4">
        <v>48.8</v>
      </c>
      <c r="D3" s="4">
        <v>13.6</v>
      </c>
      <c r="E3" s="4">
        <v>12.6</v>
      </c>
      <c r="F3" s="4">
        <v>33.6</v>
      </c>
      <c r="G3" s="4">
        <v>57.9</v>
      </c>
      <c r="H3" s="4">
        <v>185.4</v>
      </c>
      <c r="I3" s="4">
        <v>107.5</v>
      </c>
      <c r="J3" s="4">
        <v>185.4</v>
      </c>
      <c r="K3" s="4">
        <v>0</v>
      </c>
      <c r="L3" s="4">
        <v>6.1</v>
      </c>
      <c r="M3" s="25">
        <f>(SUM(C3:D3)-MAX(C3:D3))/(COUNTIF(C3:D3,"&gt;=0")-1)</f>
        <v>13.600000000000001</v>
      </c>
      <c r="N3" s="25">
        <f>(SUM(C3:F3)-MAX(C3:F3))/(COUNTIF(C3:F3,"&gt;=0")-1)</f>
        <v>19.933333333333334</v>
      </c>
      <c r="O3" s="25">
        <f>(SUM(C3:H3)-MAX(C3:H3))/(COUNTIF(C3:H3,"&gt;=0")-1)</f>
        <v>33.3</v>
      </c>
      <c r="P3" s="25">
        <f>(SUM(C3:J3)-MAX(C3:J3))/(COUNTIF(C3:J3,"&gt;=0")-1)</f>
        <v>65.62857142857142</v>
      </c>
      <c r="Q3" s="25">
        <f>(SUM(C3:L3)-MAX(C3:L3))/(COUNTIF(C3:L3,"&gt;=0")-1)</f>
        <v>51.72222222222222</v>
      </c>
    </row>
    <row r="4" spans="1:17" ht="14.25">
      <c r="A4" s="1" t="s">
        <v>0</v>
      </c>
      <c r="B4" s="4" t="s">
        <v>8</v>
      </c>
      <c r="C4" s="4">
        <v>185.4</v>
      </c>
      <c r="D4" s="4">
        <v>76.9</v>
      </c>
      <c r="E4" s="4">
        <v>185.4</v>
      </c>
      <c r="F4" s="4">
        <v>122.4</v>
      </c>
      <c r="G4" s="4">
        <v>161.5</v>
      </c>
      <c r="H4" s="4">
        <v>185.4</v>
      </c>
      <c r="I4" s="4">
        <v>101.5</v>
      </c>
      <c r="J4" s="4">
        <v>185.4</v>
      </c>
      <c r="K4" s="4">
        <v>60.1</v>
      </c>
      <c r="L4" s="4">
        <v>185.4</v>
      </c>
      <c r="M4" s="25">
        <f aca="true" t="shared" si="0" ref="M4:M14">(SUM(C4:D4)-MAX(C4:D4))/(COUNTIF(C4:D4,"&gt;=0")-1)</f>
        <v>76.9</v>
      </c>
      <c r="N4" s="25">
        <f>(SUM(C4:F4)-MAX(C4:F4))/(COUNTIF(C4:F4,"&gt;=0")-1)</f>
        <v>128.23333333333335</v>
      </c>
      <c r="O4" s="25">
        <f aca="true" t="shared" si="1" ref="O4:O14">(SUM(C4:H4)-MAX(C4:H4))/(COUNTIF(C4:H4,"&gt;=0")-1)</f>
        <v>146.32</v>
      </c>
      <c r="P4" s="25">
        <f>(SUM(C4:J4)-MAX(C4:J4))/(COUNTIF(C4:J4,"&gt;=0")-1)</f>
        <v>145.50000000000003</v>
      </c>
      <c r="Q4" s="25">
        <f aca="true" t="shared" si="2" ref="Q4:Q14">(SUM(C4:L4)-MAX(C4:L4))/(COUNTIF(C4:L4,"&gt;=0")-1)</f>
        <v>140.44444444444446</v>
      </c>
    </row>
    <row r="5" spans="1:17" ht="14.25">
      <c r="A5" s="1" t="s">
        <v>0</v>
      </c>
      <c r="B5" s="8" t="s">
        <v>19</v>
      </c>
      <c r="C5" s="8">
        <v>185.4</v>
      </c>
      <c r="D5" s="8">
        <v>61</v>
      </c>
      <c r="E5" s="8">
        <v>105.5</v>
      </c>
      <c r="F5" s="8">
        <v>185.4</v>
      </c>
      <c r="G5" s="8">
        <v>17.2</v>
      </c>
      <c r="H5" s="8">
        <v>185.4</v>
      </c>
      <c r="I5" s="8">
        <v>185.4</v>
      </c>
      <c r="J5" s="8">
        <v>134.7</v>
      </c>
      <c r="K5" s="8"/>
      <c r="L5" s="8"/>
      <c r="M5" s="29">
        <f t="shared" si="0"/>
        <v>61</v>
      </c>
      <c r="N5" s="29">
        <f aca="true" t="shared" si="3" ref="N5:N14">(SUM(C5:F5)-MAX(C5:F5))/(COUNTIF(C5:F5,"&gt;=0")-1)</f>
        <v>117.3</v>
      </c>
      <c r="O5" s="29">
        <f t="shared" si="1"/>
        <v>110.9</v>
      </c>
      <c r="P5" s="29">
        <f>(SUM(C5:J5)-MAX(C5:J5))/(COUNTIF(C5:J5,"&gt;=0")-1)</f>
        <v>124.94285714285715</v>
      </c>
      <c r="Q5" s="29">
        <f t="shared" si="2"/>
        <v>124.94285714285715</v>
      </c>
    </row>
    <row r="6" spans="1:17" ht="14.25">
      <c r="A6" s="1" t="s">
        <v>0</v>
      </c>
      <c r="B6" s="8" t="s">
        <v>20</v>
      </c>
      <c r="C6" s="8">
        <v>96.8</v>
      </c>
      <c r="D6" s="8">
        <v>185.4</v>
      </c>
      <c r="E6" s="8">
        <v>70.2</v>
      </c>
      <c r="F6" s="8">
        <v>91</v>
      </c>
      <c r="G6" s="8">
        <v>185.4</v>
      </c>
      <c r="H6" s="8">
        <v>185.4</v>
      </c>
      <c r="I6" s="8">
        <v>185.4</v>
      </c>
      <c r="J6" s="8">
        <v>83.2</v>
      </c>
      <c r="K6" s="8">
        <v>185.4</v>
      </c>
      <c r="L6" s="8">
        <v>17.8</v>
      </c>
      <c r="M6" s="29">
        <f t="shared" si="0"/>
        <v>96.79999999999998</v>
      </c>
      <c r="N6" s="29">
        <f t="shared" si="3"/>
        <v>86</v>
      </c>
      <c r="O6" s="29">
        <f t="shared" si="1"/>
        <v>125.75999999999999</v>
      </c>
      <c r="P6" s="29">
        <f aca="true" t="shared" si="4" ref="P6:P14">(SUM(C6:J6)-MAX(C6:J6))/(COUNTIF(C6:J6,"&gt;=0")-1)</f>
        <v>128.2</v>
      </c>
      <c r="Q6" s="29">
        <f t="shared" si="2"/>
        <v>122.28888888888888</v>
      </c>
    </row>
    <row r="7" spans="1:17" ht="14.25">
      <c r="A7" s="2" t="s">
        <v>1</v>
      </c>
      <c r="B7" s="5" t="s">
        <v>7</v>
      </c>
      <c r="C7" s="5">
        <v>185.4</v>
      </c>
      <c r="D7" s="5">
        <v>5.7</v>
      </c>
      <c r="E7" s="5">
        <v>185.4</v>
      </c>
      <c r="F7" s="5">
        <v>93.3</v>
      </c>
      <c r="G7" s="5">
        <v>185.4</v>
      </c>
      <c r="H7" s="5">
        <v>185.4</v>
      </c>
      <c r="I7" s="5">
        <v>185.4</v>
      </c>
      <c r="J7" s="5">
        <v>185.4</v>
      </c>
      <c r="K7" s="5">
        <v>185.4</v>
      </c>
      <c r="L7" s="5">
        <v>99.4</v>
      </c>
      <c r="M7" s="30">
        <f t="shared" si="0"/>
        <v>5.699999999999989</v>
      </c>
      <c r="N7" s="30">
        <f t="shared" si="3"/>
        <v>94.8</v>
      </c>
      <c r="O7" s="30">
        <f>(SUM(C7:H7)-MAX(C7:H7))/(COUNTIF(C7:H7,"&gt;=0")-1)</f>
        <v>131.04000000000002</v>
      </c>
      <c r="P7" s="30">
        <f t="shared" si="4"/>
        <v>146.57142857142858</v>
      </c>
      <c r="Q7" s="30">
        <f t="shared" si="2"/>
        <v>145.64444444444447</v>
      </c>
    </row>
    <row r="8" spans="1:17" ht="14.25">
      <c r="A8" s="2" t="s">
        <v>1</v>
      </c>
      <c r="B8" s="5" t="s">
        <v>5</v>
      </c>
      <c r="C8" s="5">
        <v>58.4</v>
      </c>
      <c r="D8" s="5">
        <v>29.4</v>
      </c>
      <c r="E8" s="5">
        <v>185.4</v>
      </c>
      <c r="F8" s="5">
        <v>104.5</v>
      </c>
      <c r="G8" s="5">
        <v>185.4</v>
      </c>
      <c r="H8" s="5">
        <v>60.6</v>
      </c>
      <c r="I8" s="5">
        <v>133.4</v>
      </c>
      <c r="J8" s="5">
        <v>25.1</v>
      </c>
      <c r="K8" s="5"/>
      <c r="L8" s="5"/>
      <c r="M8" s="30">
        <f t="shared" si="0"/>
        <v>29.4</v>
      </c>
      <c r="N8" s="30">
        <f t="shared" si="3"/>
        <v>64.1</v>
      </c>
      <c r="O8" s="30">
        <f>(SUM(C8:H8)-MAX(C8:H8))/(COUNTIF(C8:H8,"&gt;=0")-1)</f>
        <v>87.66000000000001</v>
      </c>
      <c r="P8" s="30">
        <f t="shared" si="4"/>
        <v>85.25714285714287</v>
      </c>
      <c r="Q8" s="30">
        <f t="shared" si="2"/>
        <v>85.25714285714287</v>
      </c>
    </row>
    <row r="9" spans="1:17" ht="14.25">
      <c r="A9" s="2" t="s">
        <v>1</v>
      </c>
      <c r="B9" s="9" t="s">
        <v>21</v>
      </c>
      <c r="C9" s="9">
        <v>33.5</v>
      </c>
      <c r="D9" s="9">
        <v>185.4</v>
      </c>
      <c r="E9" s="9">
        <v>30.6</v>
      </c>
      <c r="F9" s="9">
        <v>28.4</v>
      </c>
      <c r="G9" s="9">
        <v>70.3</v>
      </c>
      <c r="H9" s="9">
        <v>90.4</v>
      </c>
      <c r="I9" s="9">
        <v>58.4</v>
      </c>
      <c r="J9" s="9">
        <v>13.7</v>
      </c>
      <c r="K9" s="9">
        <v>185.4</v>
      </c>
      <c r="L9" s="9">
        <v>38.6</v>
      </c>
      <c r="M9" s="27">
        <f t="shared" si="0"/>
        <v>33.5</v>
      </c>
      <c r="N9" s="27">
        <f t="shared" si="3"/>
        <v>30.833333333333325</v>
      </c>
      <c r="O9" s="27">
        <f>(SUM(C9:H9)-MAX(C9:H9))/(COUNTIF(C9:H9,"&gt;=0")-1)</f>
        <v>50.64</v>
      </c>
      <c r="P9" s="27">
        <f t="shared" si="4"/>
        <v>46.47142857142857</v>
      </c>
      <c r="Q9" s="27">
        <f t="shared" si="2"/>
        <v>61.03333333333334</v>
      </c>
    </row>
    <row r="10" spans="1:17" ht="14.25">
      <c r="A10" s="2" t="s">
        <v>1</v>
      </c>
      <c r="B10" s="9" t="s">
        <v>22</v>
      </c>
      <c r="C10" s="9">
        <v>71.5</v>
      </c>
      <c r="D10" s="9">
        <v>40.9</v>
      </c>
      <c r="E10" s="9">
        <v>185.4</v>
      </c>
      <c r="F10" s="9">
        <v>128.1</v>
      </c>
      <c r="G10" s="9">
        <v>185.4</v>
      </c>
      <c r="H10" s="9">
        <v>37.4</v>
      </c>
      <c r="I10" s="9">
        <v>64.9</v>
      </c>
      <c r="J10" s="9">
        <v>26.5</v>
      </c>
      <c r="K10" s="9">
        <v>84.9</v>
      </c>
      <c r="L10" s="9">
        <v>108.4</v>
      </c>
      <c r="M10" s="27">
        <f t="shared" si="0"/>
        <v>40.900000000000006</v>
      </c>
      <c r="N10" s="27">
        <f t="shared" si="3"/>
        <v>80.16666666666666</v>
      </c>
      <c r="O10" s="27">
        <f>(SUM(C10:H10)-MAX(C10:H10))/(COUNTIF(C10:H10,"&gt;=0")-1)</f>
        <v>92.66</v>
      </c>
      <c r="P10" s="27">
        <f t="shared" si="4"/>
        <v>79.24285714285713</v>
      </c>
      <c r="Q10" s="27">
        <f t="shared" si="2"/>
        <v>83.1111111111111</v>
      </c>
    </row>
    <row r="11" spans="1:17" ht="14.25">
      <c r="A11" s="3" t="s">
        <v>2</v>
      </c>
      <c r="B11" s="6" t="s">
        <v>3</v>
      </c>
      <c r="C11" s="6">
        <v>4.4</v>
      </c>
      <c r="D11" s="6">
        <v>15.4</v>
      </c>
      <c r="E11" s="6">
        <v>185.4</v>
      </c>
      <c r="F11" s="6">
        <v>177.1</v>
      </c>
      <c r="G11" s="6">
        <v>139.4</v>
      </c>
      <c r="H11" s="6">
        <v>159.4</v>
      </c>
      <c r="I11" s="6">
        <v>185.4</v>
      </c>
      <c r="J11" s="6">
        <v>185.4</v>
      </c>
      <c r="K11" s="6"/>
      <c r="L11" s="6"/>
      <c r="M11" s="31">
        <f>(SUM(C11:D11)-MAX(C11:D11))/(COUNTIF(C11:D11,"&gt;=0")-1)</f>
        <v>4.4</v>
      </c>
      <c r="N11" s="31">
        <f t="shared" si="3"/>
        <v>65.63333333333334</v>
      </c>
      <c r="O11" s="31">
        <f t="shared" si="1"/>
        <v>99.14000000000001</v>
      </c>
      <c r="P11" s="31">
        <f t="shared" si="4"/>
        <v>123.7857142857143</v>
      </c>
      <c r="Q11" s="31">
        <f t="shared" si="2"/>
        <v>123.7857142857143</v>
      </c>
    </row>
    <row r="12" spans="1:17" ht="14.25">
      <c r="A12" s="3" t="s">
        <v>2</v>
      </c>
      <c r="B12" s="7" t="s">
        <v>4</v>
      </c>
      <c r="C12" s="7">
        <v>48.7</v>
      </c>
      <c r="D12" s="7">
        <v>59.3</v>
      </c>
      <c r="E12" s="7">
        <v>13.4</v>
      </c>
      <c r="F12" s="7">
        <v>185.4</v>
      </c>
      <c r="G12" s="7">
        <v>185.4</v>
      </c>
      <c r="H12" s="7">
        <v>67.6</v>
      </c>
      <c r="I12" s="7">
        <v>69.5</v>
      </c>
      <c r="J12" s="7">
        <v>53.6</v>
      </c>
      <c r="K12" s="7">
        <v>61.2</v>
      </c>
      <c r="L12" s="7">
        <v>49</v>
      </c>
      <c r="M12" s="26">
        <f t="shared" si="0"/>
        <v>48.7</v>
      </c>
      <c r="N12" s="26">
        <f t="shared" si="3"/>
        <v>40.46666666666667</v>
      </c>
      <c r="O12" s="26">
        <f t="shared" si="1"/>
        <v>74.88000000000002</v>
      </c>
      <c r="P12" s="26">
        <f t="shared" si="4"/>
        <v>71.07142857142858</v>
      </c>
      <c r="Q12" s="26">
        <f t="shared" si="2"/>
        <v>67.52222222222224</v>
      </c>
    </row>
    <row r="13" spans="1:17" ht="14.25">
      <c r="A13" s="3" t="s">
        <v>2</v>
      </c>
      <c r="B13" s="7" t="s">
        <v>23</v>
      </c>
      <c r="C13" s="7">
        <v>35.5</v>
      </c>
      <c r="D13" s="7">
        <v>185.4</v>
      </c>
      <c r="E13" s="7">
        <v>185.4</v>
      </c>
      <c r="F13" s="7">
        <v>75.7</v>
      </c>
      <c r="G13" s="7">
        <v>185.4</v>
      </c>
      <c r="H13" s="7">
        <v>185.4</v>
      </c>
      <c r="I13" s="7">
        <v>185.4</v>
      </c>
      <c r="J13" s="7">
        <v>185.4</v>
      </c>
      <c r="K13" s="7"/>
      <c r="L13" s="7"/>
      <c r="M13" s="26">
        <f t="shared" si="0"/>
        <v>35.5</v>
      </c>
      <c r="N13" s="26">
        <f t="shared" si="3"/>
        <v>98.86666666666667</v>
      </c>
      <c r="O13" s="26">
        <f t="shared" si="1"/>
        <v>133.48</v>
      </c>
      <c r="P13" s="26">
        <f t="shared" si="4"/>
        <v>148.31428571428572</v>
      </c>
      <c r="Q13" s="26">
        <f t="shared" si="2"/>
        <v>148.31428571428572</v>
      </c>
    </row>
    <row r="14" spans="1:17" ht="14.25">
      <c r="A14" s="3" t="s">
        <v>2</v>
      </c>
      <c r="B14" s="10" t="s">
        <v>24</v>
      </c>
      <c r="C14" s="10">
        <v>185.4</v>
      </c>
      <c r="D14" s="10">
        <v>122.1</v>
      </c>
      <c r="E14" s="10">
        <v>185.4</v>
      </c>
      <c r="F14" s="10">
        <v>185.4</v>
      </c>
      <c r="G14" s="10">
        <v>185.4</v>
      </c>
      <c r="H14" s="10">
        <v>185.4</v>
      </c>
      <c r="I14" s="10">
        <v>122.7</v>
      </c>
      <c r="J14" s="10">
        <v>185.4</v>
      </c>
      <c r="K14" s="10">
        <v>185.4</v>
      </c>
      <c r="L14" s="10">
        <v>28.6</v>
      </c>
      <c r="M14" s="28">
        <f t="shared" si="0"/>
        <v>122.1</v>
      </c>
      <c r="N14" s="28">
        <f t="shared" si="3"/>
        <v>164.29999999999998</v>
      </c>
      <c r="O14" s="28">
        <f t="shared" si="1"/>
        <v>172.73999999999998</v>
      </c>
      <c r="P14" s="28">
        <f t="shared" si="4"/>
        <v>167.4</v>
      </c>
      <c r="Q14" s="28">
        <f t="shared" si="2"/>
        <v>153.97777777777776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M3:Q3 M5:Q14 M4 O4:Q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2017-03-13T09:24:42Z</dcterms:modified>
  <cp:category/>
  <cp:version/>
  <cp:contentType/>
  <cp:contentStatus/>
</cp:coreProperties>
</file>